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флешка\Секретарь_2022\ПРЕЗИДИУМЫ и ЦС- 2023год\ПРЕЗИДИУМ №11 от 28-29 июня 2023г\"/>
    </mc:Choice>
  </mc:AlternateContent>
  <bookViews>
    <workbookView xWindow="0" yWindow="0" windowWidth="19200" windowHeight="11460" activeTab="1"/>
  </bookViews>
  <sheets>
    <sheet name="Лист2" sheetId="2" r:id="rId1"/>
    <sheet name="Приложение 1" sheetId="3" r:id="rId2"/>
  </sheets>
  <definedNames>
    <definedName name="бурятская" localSheetId="0">Лист2!#REF!</definedName>
    <definedName name="дальневосточная" localSheetId="0">Лист2!#REF!</definedName>
    <definedName name="екатеринбургская" localSheetId="0">Лист2!#REF!</definedName>
    <definedName name="иркутская" localSheetId="0">Лист2!#REF!</definedName>
    <definedName name="казанская" localSheetId="0">Лист2!#REF!</definedName>
    <definedName name="карельская" localSheetId="0">Лист2!#REF!</definedName>
    <definedName name="красноярская" localSheetId="0">Лист2!#REF!</definedName>
    <definedName name="крымская" localSheetId="0">Лист2!#REF!</definedName>
    <definedName name="ленинградская" localSheetId="0">Лист2!#REF!</definedName>
    <definedName name="московская" localSheetId="0">Лист2!#REF!</definedName>
    <definedName name="мурманская" localSheetId="0">Лист2!#REF!</definedName>
    <definedName name="нижегородская" localSheetId="0">Лист2!#REF!</definedName>
    <definedName name="новосибирская" localSheetId="0">Лист2!#REF!</definedName>
    <definedName name="питерская" localSheetId="0">Лист2!#REF!</definedName>
    <definedName name="пущинская" localSheetId="0">Лист2!#REF!</definedName>
    <definedName name="саратовская" localSheetId="0">Лист2!#REF!</definedName>
    <definedName name="сффи" localSheetId="0">Лист2!$E$52</definedName>
    <definedName name="томская" localSheetId="0">Лист2!#REF!</definedName>
    <definedName name="уфимская" localSheetId="0">Лист2!#REF!</definedName>
  </definedNames>
  <calcPr calcId="162913"/>
</workbook>
</file>

<file path=xl/calcChain.xml><?xml version="1.0" encoding="utf-8"?>
<calcChain xmlns="http://schemas.openxmlformats.org/spreadsheetml/2006/main">
  <c r="D20" i="3" l="1"/>
  <c r="C20" i="3"/>
  <c r="E19" i="3"/>
  <c r="F19" i="3" s="1"/>
  <c r="E18" i="3"/>
  <c r="F18" i="3" s="1"/>
  <c r="E17" i="3"/>
  <c r="F17" i="3" s="1"/>
  <c r="E16" i="3"/>
  <c r="F16" i="3" s="1"/>
  <c r="E15" i="3"/>
  <c r="F15" i="3" s="1"/>
  <c r="E14" i="3"/>
  <c r="F14" i="3" s="1"/>
  <c r="E13" i="3"/>
  <c r="F13" i="3" s="1"/>
  <c r="E12" i="3"/>
  <c r="F12" i="3" s="1"/>
  <c r="E11" i="3"/>
  <c r="F11" i="3" s="1"/>
  <c r="E10" i="3"/>
  <c r="F10" i="3" s="1"/>
  <c r="E9" i="3"/>
  <c r="F9" i="3" s="1"/>
  <c r="E8" i="3"/>
  <c r="F8" i="3" s="1"/>
  <c r="E7" i="3"/>
  <c r="F7" i="3" s="1"/>
  <c r="E6" i="3"/>
  <c r="F6" i="3" s="1"/>
  <c r="E5" i="3"/>
  <c r="F5" i="3" s="1"/>
  <c r="E4" i="3"/>
  <c r="O19" i="2"/>
  <c r="P19" i="2" s="1"/>
  <c r="H5" i="2"/>
  <c r="I5" i="2" s="1"/>
  <c r="H6" i="2"/>
  <c r="I6" i="2" s="1"/>
  <c r="H7" i="2"/>
  <c r="I7" i="2" s="1"/>
  <c r="H8" i="2"/>
  <c r="I8" i="2" s="1"/>
  <c r="H9" i="2"/>
  <c r="I9" i="2" s="1"/>
  <c r="H10" i="2"/>
  <c r="H11" i="2"/>
  <c r="I11" i="2" s="1"/>
  <c r="H12" i="2"/>
  <c r="I12" i="2" s="1"/>
  <c r="H13" i="2"/>
  <c r="I13" i="2" s="1"/>
  <c r="H14" i="2"/>
  <c r="I14" i="2" s="1"/>
  <c r="H15" i="2"/>
  <c r="I15" i="2" s="1"/>
  <c r="H16" i="2"/>
  <c r="I16" i="2" s="1"/>
  <c r="H17" i="2"/>
  <c r="H18" i="2"/>
  <c r="I18" i="2" s="1"/>
  <c r="H19" i="2"/>
  <c r="I19" i="2" s="1"/>
  <c r="H20" i="2"/>
  <c r="I20" i="2" s="1"/>
  <c r="H21" i="2"/>
  <c r="I21" i="2" s="1"/>
  <c r="H22" i="2"/>
  <c r="I22" i="2" s="1"/>
  <c r="H23" i="2"/>
  <c r="I23" i="2" s="1"/>
  <c r="H24" i="2"/>
  <c r="I24" i="2" s="1"/>
  <c r="I17" i="2"/>
  <c r="H4" i="2"/>
  <c r="I4" i="2" s="1"/>
  <c r="G64" i="2"/>
  <c r="N18" i="2" s="1"/>
  <c r="O18" i="2" s="1"/>
  <c r="P18" i="2" s="1"/>
  <c r="F64" i="2"/>
  <c r="G25" i="2"/>
  <c r="E25" i="2"/>
  <c r="F25" i="2"/>
  <c r="E20" i="3" l="1"/>
  <c r="F20" i="3" s="1"/>
  <c r="F4" i="3"/>
  <c r="H25" i="2"/>
  <c r="I25" i="2" s="1"/>
  <c r="N17" i="2" s="1"/>
  <c r="I10" i="2"/>
  <c r="N20" i="2" l="1"/>
  <c r="O17" i="2"/>
  <c r="O20" i="2" l="1"/>
  <c r="P17" i="2"/>
  <c r="P20" i="2" s="1"/>
</calcChain>
</file>

<file path=xl/sharedStrings.xml><?xml version="1.0" encoding="utf-8"?>
<sst xmlns="http://schemas.openxmlformats.org/spreadsheetml/2006/main" count="149" uniqueCount="112">
  <si>
    <t xml:space="preserve">№ </t>
  </si>
  <si>
    <t>п/п</t>
  </si>
  <si>
    <t>Региональные (территориальные) профсоюзные организации</t>
  </si>
  <si>
    <t>Число членов профсоюза</t>
  </si>
  <si>
    <t>Московская</t>
  </si>
  <si>
    <t>Санкт-Петербургская</t>
  </si>
  <si>
    <t xml:space="preserve">Новосибирская </t>
  </si>
  <si>
    <t>Приморская</t>
  </si>
  <si>
    <t xml:space="preserve">Уральская </t>
  </si>
  <si>
    <t xml:space="preserve">Томская </t>
  </si>
  <si>
    <t xml:space="preserve">Иркутская </t>
  </si>
  <si>
    <t xml:space="preserve">Красноярская </t>
  </si>
  <si>
    <t>Бурятская</t>
  </si>
  <si>
    <t>Коми</t>
  </si>
  <si>
    <t xml:space="preserve">Ленинградская </t>
  </si>
  <si>
    <t>Нижегородская</t>
  </si>
  <si>
    <t xml:space="preserve">Карельская </t>
  </si>
  <si>
    <t>Дагестанская</t>
  </si>
  <si>
    <t xml:space="preserve">Казанская </t>
  </si>
  <si>
    <t xml:space="preserve">Уфимская </t>
  </si>
  <si>
    <t xml:space="preserve">Пущинская </t>
  </si>
  <si>
    <t xml:space="preserve">Саратовская </t>
  </si>
  <si>
    <t xml:space="preserve">Крымская </t>
  </si>
  <si>
    <t xml:space="preserve">Мурманская </t>
  </si>
  <si>
    <t>Якутская</t>
  </si>
  <si>
    <t>Иваново</t>
  </si>
  <si>
    <t>Нижний Архыз</t>
  </si>
  <si>
    <t>Борок, Ярославская область</t>
  </si>
  <si>
    <t>Переславль-Залесский</t>
  </si>
  <si>
    <t>Тобольск</t>
  </si>
  <si>
    <t>Ижевск</t>
  </si>
  <si>
    <t>Магадан</t>
  </si>
  <si>
    <t>Грозный</t>
  </si>
  <si>
    <t>Благовещенск</t>
  </si>
  <si>
    <t>Хабаровск (2 орг.)</t>
  </si>
  <si>
    <t>Ярославль</t>
  </si>
  <si>
    <t>Владикавказ (2 орг.)</t>
  </si>
  <si>
    <t>Кемерово</t>
  </si>
  <si>
    <t>Нальчик (5 орг.)</t>
  </si>
  <si>
    <t>Самара</t>
  </si>
  <si>
    <t>Вологда</t>
  </si>
  <si>
    <t>Пермь (2 орг.)</t>
  </si>
  <si>
    <t xml:space="preserve">Тюмень </t>
  </si>
  <si>
    <t>Первичные профсоюзные организации</t>
  </si>
  <si>
    <t>Общественная организация Первичная профсоюзная организация Федерального государственного бюджетного научного учреждения «Институт прикладной математики и автоматизации»</t>
  </si>
  <si>
    <t>Общественная организация – Первичная профсоюзная организация Баксанской нейтринной обсерватории института ядерных исследований РАН</t>
  </si>
  <si>
    <t>КБР, Эльбрусский район, п.Нейтрино</t>
  </si>
  <si>
    <t>Первичная профсоюзная организация института гуманитарных исследований - филиала федерального государственного бюджетного научного учреждения федеральный научный центр "Кабардино-Балкарский научный центр Российской академии наук"</t>
  </si>
  <si>
    <t>Общественная организация Первичная профсоюзная организация Федерального государственного бюджетного учреждения науки Кабардино-Балкарского научного центра Российской академии наук Профсоюза работников РАН</t>
  </si>
  <si>
    <t>Общественная организация  Первичная профсоюзная организация работников Учреждения Российской академии наук Института информатики и проблем регионального управления Кабардино-Балкарского научного центра РАН</t>
  </si>
  <si>
    <t xml:space="preserve">Общественная организация Первичная профсоюзная организация работников  Федерального государственного бюджетного учреждения науки Института экологий горных территорий им. А.К. Темботова Российской академии наук </t>
  </si>
  <si>
    <t>Общественная организация – Первичная профсоюзная организация Специальной Астрофизической Обсерватории профессионального союза работников Российской академии наук</t>
  </si>
  <si>
    <t>Первичная профсоюзная организация Федерального государственного бюджетного учреждение науки Федерального научного центра «Владикавказский научный центр Российской академии наук»</t>
  </si>
  <si>
    <t>Первичная профсоюзная организация Геофизического института – филиала Федерального государственного бюджетного учреждение науки Федерального научного центра «Владикавказский научный центр Российской академии наук»</t>
  </si>
  <si>
    <t>Первичная профсоюзная организация работников  Федерального государственного бюджетного учреждения науки Комплексный научно-исследовательский институт им. Х.И. Ибрагимова Российской академии наук</t>
  </si>
  <si>
    <t>Амурская объединенная первичная профсоюзная организация Профессионального союза работников Российской академии наук</t>
  </si>
  <si>
    <t>Общественная организация – Первичная профсоюзная организация Федерального государственного бюджетного учреждения науки «Вологодский научный центр Российской академии наук» Профессионального союза работников народного образования и науки Российской Федерации</t>
  </si>
  <si>
    <t xml:space="preserve">Первичная профсоюзная организация Учреждения Российской академии наук Института химии растворов РАН Профессионального союза Работников Российской академии наук  </t>
  </si>
  <si>
    <t>Петропавловск-Камчатский (5 орг.)</t>
  </si>
  <si>
    <t>Первичная профсоюзная организация Камчатского филиала Тихоокеанского института географии дальневосточного отделения Российской академии наук, зарегистрирована в министерстве труда и социального развития</t>
  </si>
  <si>
    <t>Первичная профсоюзная организация Института космофизических исследований и распространения радиоволн Дальневосточного отделения Российской академии наук, зарегистрирована в министерстве труда и социального развития</t>
  </si>
  <si>
    <t>Первичная профсоюзная организация Камчатского филиала Федерального Исследовательского центра «Единая геофизическая служба Российской академии наук»</t>
  </si>
  <si>
    <t>Первичная профсоюзная организация Института вулканологии и сейсмологии дальневосточного отделения Российской академии наук</t>
  </si>
  <si>
    <t>Первичная профсоюзная организация Федерального государственного бюджетного научного учреждения «Федеральный исследовательский центр угля и углехимии СО РАН» Профессионального союза работников народного образования и науки Российской Федерации</t>
  </si>
  <si>
    <t xml:space="preserve">Первичная профсоюзная организация Профсоюз СВКНИИ ДВО </t>
  </si>
  <si>
    <t xml:space="preserve">Первичная профсоюзная организация Института биологических проблем Севера ДВО РАН </t>
  </si>
  <si>
    <t>Первичная профсоюзная организация Института экологии и генетики микроорганизмов Уральского отделения Российской академии наук</t>
  </si>
  <si>
    <t>Первичная профсоюзная общественная организация Федерального государственного бюджетного учреждения науки Тобольская комплексная научная станция Уральского отделения РАН</t>
  </si>
  <si>
    <r>
      <t xml:space="preserve">Первичная профсоюзная организация Института проблем освоения </t>
    </r>
    <r>
      <rPr>
        <sz val="11"/>
        <color theme="1"/>
        <rFont val="Times New Roman"/>
        <family val="1"/>
        <charset val="204"/>
      </rPr>
      <t>С</t>
    </r>
    <r>
      <rPr>
        <sz val="11"/>
        <color rgb="FF000000"/>
        <rFont val="Times New Roman"/>
        <family val="1"/>
        <charset val="204"/>
      </rPr>
      <t xml:space="preserve">евера Сибирского отделения Российской академии наук </t>
    </r>
  </si>
  <si>
    <t>Первичная Профсоюзная Организация Федерального Государственного Бюджетного Учреждения Науки Института Биологии Внутренних Вод им.И.Д.Папанина Российской Академии Наук Профессионального Союза Работников Народного Образования и Науки Российской Федерации</t>
  </si>
  <si>
    <t>Первичная профсоюзная организация ИПС им.А.К. Айламазяна РАН Профессионального союза работников Российской академии наук</t>
  </si>
  <si>
    <t xml:space="preserve">Москва </t>
  </si>
  <si>
    <t>ППО аппарата профсоюза работников РАН</t>
  </si>
  <si>
    <t>ППО Института горного дела Дальневосточного отделения Российской академии наук</t>
  </si>
  <si>
    <t>ППО ЯФ ФТИАН им. К.А. Валиева РАН</t>
  </si>
  <si>
    <t>Черноголовка</t>
  </si>
  <si>
    <t>ППО «Профсоюз работников РАН в ИСМАН»</t>
  </si>
  <si>
    <t>Делегатов от ТПО</t>
  </si>
  <si>
    <t>Делегатов от ППО</t>
  </si>
  <si>
    <t xml:space="preserve">Итого делегатов Съезда </t>
  </si>
  <si>
    <t>Делегатов по Уставу</t>
  </si>
  <si>
    <t>Председатель Профсоюза, КРК и замы председателя профсоюза</t>
  </si>
  <si>
    <t>Замы</t>
  </si>
  <si>
    <t>Богомолов, Ивлев, Онищенко</t>
  </si>
  <si>
    <t>Вдовин, Дерягин, Громашева, Нефёдкин, Юркин</t>
  </si>
  <si>
    <t>штатные 3 чел</t>
  </si>
  <si>
    <t>нештатные 5 чел</t>
  </si>
  <si>
    <t xml:space="preserve">Вариант </t>
  </si>
  <si>
    <t>А1</t>
  </si>
  <si>
    <t>А2</t>
  </si>
  <si>
    <t>А3</t>
  </si>
  <si>
    <t>Итого</t>
  </si>
  <si>
    <t>Съезд считается правомочным при участии в нем делегатов, представляющих более половины от общего числа членов Профсоюза и более половины Организаций (территориальных и первичных, не входящих в состав территориальных) из более половины субъектов Российской Федерации, в которых действуют Организации Профсоюза.</t>
  </si>
  <si>
    <t>Избирает делегатов на Конференцию территориальной организации Профсоюза, в которую входит ППО (в случае отсутствия территориальной Организации – на Съезд Профсоюза), на конференцию территориального объединения организаций профсоюзов, а также своих представителей (кандидатов) в состав вышестоящих выборных профсоюзных органов согласно норме представительства, установленной решениями вышестоящих коллегиальных выборных органов. Принимает решение об отзыве и замене своего представителя в профсоюзном органе вышестоящей организации из состава резерва, утвержденного вышестоящей организацией.</t>
  </si>
  <si>
    <t>один от 800</t>
  </si>
  <si>
    <t>Предлагается от каждой ТПО по одному делегату плюс по дополнительное число делегатов, которое будет получено путём деления числа членов организации на 800 и его математического округления до целого.</t>
  </si>
  <si>
    <t>Предлагается от каждого региона где есть наши ППО по одному делегату (плюс по одному за каждые 800 как у ТПО). Выбирать их на общей конференции ППО.</t>
  </si>
  <si>
    <t>Председатель КРК</t>
  </si>
  <si>
    <t>Абашин</t>
  </si>
  <si>
    <t>Северная Осетия – Алания (СКНИИГПСХ ВНЦ РАН)</t>
  </si>
  <si>
    <t>Первичная профсоюзная организация Научно-исследовательского геотехнологического центра дальневосточного отделения Российской академии наук, зарегистрирована в министерстве труда и социального развития</t>
  </si>
  <si>
    <t>Первичная профсоюзная организация Самарского филиала Физического института им. П.Н. Лебедева Российской академии наук</t>
  </si>
  <si>
    <r>
      <t>ППО ЯФ ФТИАН им. К.А. Валиева РАН</t>
    </r>
    <r>
      <rPr>
        <sz val="11"/>
        <color theme="1"/>
        <rFont val="Calibri"/>
        <family val="2"/>
        <charset val="204"/>
        <scheme val="minor"/>
      </rPr>
      <t xml:space="preserve">  (Ярославль)</t>
    </r>
  </si>
  <si>
    <t>Нет взносов</t>
  </si>
  <si>
    <t>?</t>
  </si>
  <si>
    <t>Профсоюзная Организация Работников Пермского Института Механики Сплошных Сред Уро Ран</t>
  </si>
  <si>
    <t>Первичная профсоюзная организация ФГБУН “УФИЦ УРО РАН” Общероссийского профсоюза нарордного образования и науки</t>
  </si>
  <si>
    <t>Число членов профсоюза на начало 2023 года</t>
  </si>
  <si>
    <r>
      <t xml:space="preserve">Число членов профсоюза </t>
    </r>
    <r>
      <rPr>
        <b/>
        <sz val="14"/>
        <color rgb="FFFF0000"/>
        <rFont val="Times New Roman"/>
        <family val="1"/>
        <charset val="204"/>
      </rPr>
      <t>на начало 2022 год</t>
    </r>
  </si>
  <si>
    <t>По фактически поданной численности</t>
  </si>
  <si>
    <t>С учётом подачи сисленности 5 ТПО</t>
  </si>
  <si>
    <t>С учётом исключения изх реестра ППО ИСМАН за  некплату взносов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</si>
</sst>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35383B"/>
      <name val="Calibri"/>
      <family val="2"/>
      <charset val="204"/>
      <scheme val="minor"/>
    </font>
    <font>
      <b/>
      <sz val="14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9"/>
      <color theme="1"/>
      <name val="Arial"/>
      <family val="2"/>
      <charset val="204"/>
    </font>
    <font>
      <b/>
      <sz val="9"/>
      <color rgb="FF003F2F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003F2F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2"/>
      <color theme="1"/>
      <name val="Arial"/>
      <family val="2"/>
      <charset val="204"/>
    </font>
    <font>
      <sz val="14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EECE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3" fillId="0" borderId="0" xfId="0" applyFont="1"/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5" fillId="0" borderId="0" xfId="0" applyFont="1" applyBorder="1" applyAlignment="1">
      <alignment horizontal="center" vertical="top" wrapText="1"/>
    </xf>
    <xf numFmtId="0" fontId="7" fillId="0" borderId="0" xfId="0" applyFont="1" applyAlignment="1">
      <alignment wrapText="1"/>
    </xf>
    <xf numFmtId="0" fontId="7" fillId="2" borderId="0" xfId="0" applyFont="1" applyFill="1" applyAlignment="1">
      <alignment wrapText="1"/>
    </xf>
    <xf numFmtId="0" fontId="7" fillId="0" borderId="1" xfId="0" applyFont="1" applyBorder="1" applyAlignment="1">
      <alignment wrapText="1"/>
    </xf>
    <xf numFmtId="0" fontId="0" fillId="0" borderId="3" xfId="0" applyBorder="1" applyAlignment="1">
      <alignment horizontal="center" vertical="top"/>
    </xf>
    <xf numFmtId="0" fontId="7" fillId="0" borderId="3" xfId="0" applyFont="1" applyBorder="1" applyAlignment="1">
      <alignment wrapText="1"/>
    </xf>
    <xf numFmtId="0" fontId="3" fillId="0" borderId="1" xfId="0" applyFont="1" applyBorder="1"/>
    <xf numFmtId="0" fontId="7" fillId="0" borderId="7" xfId="0" applyFont="1" applyBorder="1" applyAlignment="1">
      <alignment vertical="top" wrapText="1"/>
    </xf>
    <xf numFmtId="0" fontId="7" fillId="0" borderId="11" xfId="0" applyFont="1" applyBorder="1" applyAlignment="1">
      <alignment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3" fillId="0" borderId="2" xfId="0" applyFont="1" applyBorder="1"/>
    <xf numFmtId="0" fontId="3" fillId="0" borderId="3" xfId="0" applyFont="1" applyBorder="1"/>
    <xf numFmtId="0" fontId="3" fillId="0" borderId="12" xfId="0" applyFont="1" applyBorder="1"/>
    <xf numFmtId="0" fontId="5" fillId="0" borderId="3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7" fillId="2" borderId="1" xfId="0" applyFont="1" applyFill="1" applyBorder="1"/>
    <xf numFmtId="0" fontId="3" fillId="2" borderId="0" xfId="0" applyFont="1" applyFill="1"/>
    <xf numFmtId="0" fontId="3" fillId="0" borderId="8" xfId="0" applyFont="1" applyBorder="1"/>
    <xf numFmtId="0" fontId="3" fillId="0" borderId="10" xfId="0" applyFont="1" applyBorder="1"/>
    <xf numFmtId="0" fontId="3" fillId="0" borderId="9" xfId="0" applyFont="1" applyBorder="1"/>
    <xf numFmtId="0" fontId="3" fillId="0" borderId="14" xfId="0" applyFont="1" applyBorder="1"/>
    <xf numFmtId="0" fontId="6" fillId="2" borderId="3" xfId="0" applyFont="1" applyFill="1" applyBorder="1"/>
    <xf numFmtId="0" fontId="3" fillId="0" borderId="13" xfId="0" applyFont="1" applyBorder="1"/>
    <xf numFmtId="0" fontId="3" fillId="0" borderId="0" xfId="0" applyFont="1" applyAlignment="1">
      <alignment wrapText="1"/>
    </xf>
    <xf numFmtId="0" fontId="3" fillId="0" borderId="0" xfId="0" applyFont="1" applyFill="1" applyBorder="1" applyAlignment="1">
      <alignment wrapText="1"/>
    </xf>
    <xf numFmtId="0" fontId="7" fillId="3" borderId="15" xfId="0" applyFont="1" applyFill="1" applyBorder="1" applyAlignment="1">
      <alignment horizontal="center" vertical="top" wrapText="1"/>
    </xf>
    <xf numFmtId="0" fontId="14" fillId="3" borderId="15" xfId="0" applyFont="1" applyFill="1" applyBorder="1" applyAlignment="1">
      <alignment horizontal="center" vertical="top" wrapText="1"/>
    </xf>
    <xf numFmtId="0" fontId="15" fillId="0" borderId="0" xfId="0" applyFont="1"/>
    <xf numFmtId="0" fontId="16" fillId="4" borderId="15" xfId="0" applyFont="1" applyFill="1" applyBorder="1" applyAlignment="1">
      <alignment horizontal="center" vertical="top" wrapText="1"/>
    </xf>
    <xf numFmtId="0" fontId="16" fillId="4" borderId="16" xfId="0" applyFont="1" applyFill="1" applyBorder="1" applyAlignment="1">
      <alignment horizontal="center" vertical="top" wrapText="1"/>
    </xf>
    <xf numFmtId="0" fontId="16" fillId="4" borderId="15" xfId="0" applyFont="1" applyFill="1" applyBorder="1" applyAlignment="1">
      <alignment vertical="top" wrapText="1"/>
    </xf>
    <xf numFmtId="0" fontId="17" fillId="4" borderId="15" xfId="0" applyFont="1" applyFill="1" applyBorder="1" applyAlignment="1">
      <alignment horizontal="center" vertical="top" wrapText="1"/>
    </xf>
    <xf numFmtId="0" fontId="17" fillId="0" borderId="5" xfId="0" applyFont="1" applyFill="1" applyBorder="1" applyAlignment="1">
      <alignment horizontal="center" vertical="top" wrapText="1"/>
    </xf>
    <xf numFmtId="0" fontId="18" fillId="0" borderId="0" xfId="0" applyFont="1"/>
    <xf numFmtId="0" fontId="17" fillId="0" borderId="0" xfId="0" applyFont="1" applyBorder="1" applyAlignment="1">
      <alignment horizontal="center" vertical="top" wrapText="1"/>
    </xf>
    <xf numFmtId="0" fontId="19" fillId="4" borderId="15" xfId="0" applyFont="1" applyFill="1" applyBorder="1" applyAlignment="1">
      <alignment horizontal="center" vertical="top" wrapText="1"/>
    </xf>
    <xf numFmtId="0" fontId="17" fillId="4" borderId="7" xfId="0" applyFont="1" applyFill="1" applyBorder="1" applyAlignment="1">
      <alignment horizontal="center" vertical="top" wrapText="1"/>
    </xf>
    <xf numFmtId="0" fontId="17" fillId="4" borderId="11" xfId="0" applyFont="1" applyFill="1" applyBorder="1" applyAlignment="1">
      <alignment horizontal="center" vertical="top" wrapText="1"/>
    </xf>
    <xf numFmtId="0" fontId="17" fillId="4" borderId="4" xfId="0" applyFont="1" applyFill="1" applyBorder="1" applyAlignment="1">
      <alignment horizontal="center" vertical="top" wrapText="1"/>
    </xf>
    <xf numFmtId="0" fontId="20" fillId="4" borderId="15" xfId="0" applyFont="1" applyFill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18" fillId="2" borderId="1" xfId="0" applyFont="1" applyFill="1" applyBorder="1"/>
    <xf numFmtId="0" fontId="16" fillId="2" borderId="15" xfId="0" applyFont="1" applyFill="1" applyBorder="1" applyAlignment="1">
      <alignment vertical="top" wrapText="1"/>
    </xf>
    <xf numFmtId="0" fontId="17" fillId="2" borderId="15" xfId="0" applyFont="1" applyFill="1" applyBorder="1" applyAlignment="1">
      <alignment vertical="top" wrapText="1"/>
    </xf>
    <xf numFmtId="0" fontId="7" fillId="5" borderId="15" xfId="0" applyFont="1" applyFill="1" applyBorder="1" applyAlignment="1">
      <alignment vertical="top" wrapText="1"/>
    </xf>
    <xf numFmtId="0" fontId="13" fillId="3" borderId="15" xfId="0" applyFont="1" applyFill="1" applyBorder="1" applyAlignment="1">
      <alignment horizontal="center" vertical="top" wrapText="1"/>
    </xf>
    <xf numFmtId="0" fontId="1" fillId="0" borderId="0" xfId="0" applyFont="1"/>
    <xf numFmtId="0" fontId="7" fillId="2" borderId="1" xfId="0" applyFont="1" applyFill="1" applyBorder="1" applyAlignment="1">
      <alignment wrapText="1"/>
    </xf>
    <xf numFmtId="0" fontId="5" fillId="4" borderId="1" xfId="0" applyFont="1" applyFill="1" applyBorder="1" applyAlignment="1">
      <alignment horizontal="center" vertical="top" wrapText="1"/>
    </xf>
    <xf numFmtId="0" fontId="14" fillId="3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7" fillId="3" borderId="2" xfId="0" applyFont="1" applyFill="1" applyBorder="1" applyAlignment="1">
      <alignment horizontal="center" vertical="top" wrapText="1"/>
    </xf>
    <xf numFmtId="0" fontId="7" fillId="0" borderId="2" xfId="0" applyFont="1" applyBorder="1" applyAlignment="1">
      <alignment wrapText="1"/>
    </xf>
    <xf numFmtId="0" fontId="7" fillId="3" borderId="16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13" fillId="3" borderId="16" xfId="0" applyFont="1" applyFill="1" applyBorder="1" applyAlignment="1">
      <alignment horizontal="center" vertical="top" wrapText="1"/>
    </xf>
    <xf numFmtId="0" fontId="13" fillId="3" borderId="1" xfId="0" applyFont="1" applyFill="1" applyBorder="1" applyAlignment="1">
      <alignment horizontal="center" vertical="top" wrapText="1"/>
    </xf>
    <xf numFmtId="0" fontId="7" fillId="4" borderId="0" xfId="0" applyFont="1" applyFill="1" applyAlignment="1">
      <alignment wrapText="1"/>
    </xf>
    <xf numFmtId="0" fontId="14" fillId="3" borderId="16" xfId="0" applyFont="1" applyFill="1" applyBorder="1" applyAlignment="1">
      <alignment horizontal="center" vertical="top" wrapText="1"/>
    </xf>
    <xf numFmtId="0" fontId="13" fillId="2" borderId="15" xfId="0" applyFont="1" applyFill="1" applyBorder="1" applyAlignment="1">
      <alignment horizontal="center" vertical="top" wrapText="1"/>
    </xf>
    <xf numFmtId="0" fontId="13" fillId="2" borderId="15" xfId="0" applyFont="1" applyFill="1" applyBorder="1" applyAlignment="1">
      <alignment vertical="top" wrapText="1"/>
    </xf>
    <xf numFmtId="0" fontId="14" fillId="2" borderId="16" xfId="0" applyFont="1" applyFill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0" fontId="0" fillId="4" borderId="0" xfId="0" applyFill="1" applyAlignment="1">
      <alignment wrapText="1"/>
    </xf>
    <xf numFmtId="0" fontId="14" fillId="2" borderId="15" xfId="0" applyFont="1" applyFill="1" applyBorder="1" applyAlignment="1">
      <alignment vertical="top" wrapText="1"/>
    </xf>
    <xf numFmtId="0" fontId="0" fillId="2" borderId="17" xfId="0" applyFill="1" applyBorder="1" applyAlignment="1">
      <alignment vertical="top" wrapText="1"/>
    </xf>
    <xf numFmtId="0" fontId="14" fillId="2" borderId="1" xfId="0" applyFont="1" applyFill="1" applyBorder="1" applyAlignment="1">
      <alignment vertical="top" wrapText="1"/>
    </xf>
    <xf numFmtId="0" fontId="0" fillId="4" borderId="0" xfId="0" applyFill="1"/>
    <xf numFmtId="0" fontId="21" fillId="0" borderId="12" xfId="0" applyFont="1" applyBorder="1"/>
    <xf numFmtId="0" fontId="22" fillId="0" borderId="7" xfId="0" applyFont="1" applyBorder="1" applyAlignment="1">
      <alignment vertical="top" wrapText="1"/>
    </xf>
    <xf numFmtId="0" fontId="8" fillId="0" borderId="3" xfId="0" applyFont="1" applyBorder="1" applyAlignment="1">
      <alignment horizontal="center" vertical="top" wrapText="1"/>
    </xf>
    <xf numFmtId="0" fontId="7" fillId="2" borderId="16" xfId="0" applyFont="1" applyFill="1" applyBorder="1" applyAlignment="1">
      <alignment vertical="top" wrapText="1"/>
    </xf>
    <xf numFmtId="0" fontId="10" fillId="2" borderId="1" xfId="0" applyFont="1" applyFill="1" applyBorder="1" applyAlignment="1">
      <alignment wrapText="1"/>
    </xf>
    <xf numFmtId="0" fontId="2" fillId="4" borderId="3" xfId="0" applyFont="1" applyFill="1" applyBorder="1" applyAlignment="1">
      <alignment vertical="top" wrapText="1"/>
    </xf>
    <xf numFmtId="0" fontId="9" fillId="2" borderId="1" xfId="0" applyFont="1" applyFill="1" applyBorder="1" applyAlignment="1">
      <alignment wrapText="1"/>
    </xf>
    <xf numFmtId="0" fontId="17" fillId="0" borderId="12" xfId="0" applyFont="1" applyBorder="1" applyAlignment="1">
      <alignment horizontal="center" vertical="top" wrapText="1"/>
    </xf>
    <xf numFmtId="0" fontId="17" fillId="0" borderId="6" xfId="0" applyFont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2" fillId="4" borderId="2" xfId="0" applyFont="1" applyFill="1" applyBorder="1" applyAlignment="1">
      <alignment vertical="top"/>
    </xf>
    <xf numFmtId="0" fontId="3" fillId="4" borderId="3" xfId="0" applyFont="1" applyFill="1" applyBorder="1" applyAlignment="1">
      <alignment vertical="top"/>
    </xf>
    <xf numFmtId="0" fontId="0" fillId="0" borderId="3" xfId="0" applyBorder="1" applyAlignment="1"/>
    <xf numFmtId="0" fontId="5" fillId="0" borderId="6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2" fillId="0" borderId="2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5" fillId="0" borderId="6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/>
    </xf>
    <xf numFmtId="0" fontId="3" fillId="0" borderId="3" xfId="0" applyFont="1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3" xfId="0" applyBorder="1" applyAlignment="1">
      <alignment vertical="top"/>
    </xf>
    <xf numFmtId="0" fontId="5" fillId="4" borderId="2" xfId="0" applyFont="1" applyFill="1" applyBorder="1" applyAlignment="1">
      <alignment horizontal="center" vertical="top"/>
    </xf>
    <xf numFmtId="0" fontId="0" fillId="4" borderId="3" xfId="0" applyFill="1" applyBorder="1" applyAlignment="1">
      <alignment horizontal="center" vertical="top"/>
    </xf>
    <xf numFmtId="0" fontId="3" fillId="0" borderId="0" xfId="0" applyFont="1" applyAlignment="1">
      <alignment wrapText="1"/>
    </xf>
    <xf numFmtId="0" fontId="12" fillId="0" borderId="0" xfId="0" applyFont="1" applyAlignment="1">
      <alignment horizontal="justify" wrapText="1"/>
    </xf>
    <xf numFmtId="0" fontId="0" fillId="0" borderId="0" xfId="0" applyAlignment="1">
      <alignment wrapText="1"/>
    </xf>
    <xf numFmtId="0" fontId="8" fillId="0" borderId="0" xfId="0" applyFont="1" applyAlignment="1">
      <alignment horizontal="justify" wrapText="1"/>
    </xf>
    <xf numFmtId="0" fontId="1" fillId="0" borderId="0" xfId="0" applyFont="1" applyAlignment="1">
      <alignment wrapText="1"/>
    </xf>
    <xf numFmtId="0" fontId="1" fillId="0" borderId="0" xfId="0" applyFont="1" applyAlignment="1"/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wrapText="1"/>
    </xf>
    <xf numFmtId="0" fontId="0" fillId="0" borderId="3" xfId="0" applyBorder="1" applyAlignment="1">
      <alignment wrapText="1"/>
    </xf>
    <xf numFmtId="0" fontId="3" fillId="0" borderId="10" xfId="0" applyFont="1" applyBorder="1" applyAlignment="1">
      <alignment wrapText="1"/>
    </xf>
    <xf numFmtId="0" fontId="3" fillId="0" borderId="14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X64"/>
  <sheetViews>
    <sheetView workbookViewId="0">
      <selection activeCell="C1" sqref="C1:I1048576"/>
    </sheetView>
  </sheetViews>
  <sheetFormatPr defaultRowHeight="18.75" x14ac:dyDescent="0.3"/>
  <cols>
    <col min="3" max="3" width="8.85546875" style="1"/>
    <col min="4" max="4" width="20.42578125" style="1" customWidth="1"/>
    <col min="5" max="5" width="37.7109375" style="1" customWidth="1"/>
    <col min="6" max="6" width="35.42578125" customWidth="1"/>
    <col min="8" max="9" width="11.140625" customWidth="1"/>
    <col min="10" max="10" width="19.42578125" customWidth="1"/>
    <col min="12" max="12" width="34.140625" customWidth="1"/>
    <col min="13" max="13" width="14.140625" customWidth="1"/>
    <col min="14" max="14" width="12.7109375" bestFit="1" customWidth="1"/>
    <col min="15" max="15" width="11.7109375" customWidth="1"/>
    <col min="16" max="16" width="11.7109375" bestFit="1" customWidth="1"/>
    <col min="18" max="18" width="11.7109375" bestFit="1" customWidth="1"/>
    <col min="19" max="19" width="14.7109375" customWidth="1"/>
    <col min="20" max="20" width="15.7109375" customWidth="1"/>
  </cols>
  <sheetData>
    <row r="1" spans="3:23" ht="19.5" thickBot="1" x14ac:dyDescent="0.35"/>
    <row r="2" spans="3:23" s="1" customFormat="1" ht="42.6" customHeight="1" x14ac:dyDescent="0.3">
      <c r="C2" s="2" t="s">
        <v>0</v>
      </c>
      <c r="D2" s="114" t="s">
        <v>2</v>
      </c>
      <c r="E2" s="116" t="s">
        <v>108</v>
      </c>
      <c r="F2" s="114" t="s">
        <v>107</v>
      </c>
      <c r="H2" s="108" t="s">
        <v>94</v>
      </c>
      <c r="I2" s="33"/>
      <c r="K2" s="109" t="s">
        <v>92</v>
      </c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</row>
    <row r="3" spans="3:23" s="1" customFormat="1" ht="37.9" customHeight="1" thickBot="1" x14ac:dyDescent="0.35">
      <c r="C3" s="3" t="s">
        <v>1</v>
      </c>
      <c r="D3" s="115"/>
      <c r="E3" s="117"/>
      <c r="F3" s="115"/>
      <c r="H3" s="108"/>
      <c r="I3" s="33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</row>
    <row r="4" spans="3:23" s="1" customFormat="1" ht="19.5" thickBot="1" x14ac:dyDescent="0.35">
      <c r="C4" s="4">
        <v>1</v>
      </c>
      <c r="D4" s="5" t="s">
        <v>4</v>
      </c>
      <c r="E4" s="41">
        <v>30168</v>
      </c>
      <c r="F4" s="41">
        <v>30012</v>
      </c>
      <c r="G4" s="42">
        <v>1</v>
      </c>
      <c r="H4" s="43">
        <f>ROUND(F4/800,0)</f>
        <v>38</v>
      </c>
      <c r="I4" s="44">
        <f t="shared" ref="I4:I24" si="0">G4+H4</f>
        <v>39</v>
      </c>
    </row>
    <row r="5" spans="3:23" s="1" customFormat="1" ht="38.25" thickBot="1" x14ac:dyDescent="0.35">
      <c r="C5" s="4">
        <v>2</v>
      </c>
      <c r="D5" s="5" t="s">
        <v>5</v>
      </c>
      <c r="E5" s="41">
        <v>2867</v>
      </c>
      <c r="F5" s="41">
        <v>2635</v>
      </c>
      <c r="G5" s="42">
        <v>1</v>
      </c>
      <c r="H5" s="43">
        <f t="shared" ref="H5:H24" si="1">ROUND(F5/800,0)</f>
        <v>3</v>
      </c>
      <c r="I5" s="44">
        <f t="shared" si="0"/>
        <v>4</v>
      </c>
      <c r="K5" s="111" t="s">
        <v>93</v>
      </c>
      <c r="L5" s="112"/>
      <c r="M5" s="112"/>
      <c r="N5" s="112"/>
      <c r="O5" s="112"/>
      <c r="P5" s="112"/>
      <c r="Q5" s="112"/>
      <c r="R5" s="112"/>
      <c r="S5" s="112"/>
      <c r="T5" s="112"/>
      <c r="U5" s="113"/>
      <c r="V5" s="113"/>
      <c r="W5" s="113"/>
    </row>
    <row r="6" spans="3:23" s="1" customFormat="1" ht="19.5" thickBot="1" x14ac:dyDescent="0.35">
      <c r="C6" s="4">
        <v>3</v>
      </c>
      <c r="D6" s="5" t="s">
        <v>6</v>
      </c>
      <c r="E6" s="45">
        <v>10672</v>
      </c>
      <c r="F6" s="45">
        <v>10784</v>
      </c>
      <c r="G6" s="42">
        <v>1</v>
      </c>
      <c r="H6" s="43">
        <f t="shared" si="1"/>
        <v>13</v>
      </c>
      <c r="I6" s="44">
        <f t="shared" si="0"/>
        <v>14</v>
      </c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3"/>
      <c r="V6" s="113"/>
      <c r="W6" s="113"/>
    </row>
    <row r="7" spans="3:23" s="1" customFormat="1" ht="19.5" thickBot="1" x14ac:dyDescent="0.35">
      <c r="C7" s="4">
        <v>4</v>
      </c>
      <c r="D7" s="5" t="s">
        <v>7</v>
      </c>
      <c r="E7" s="46">
        <v>2300</v>
      </c>
      <c r="F7" s="47">
        <v>2197</v>
      </c>
      <c r="G7" s="42">
        <v>1</v>
      </c>
      <c r="H7" s="43">
        <f t="shared" si="1"/>
        <v>3</v>
      </c>
      <c r="I7" s="44">
        <f t="shared" si="0"/>
        <v>4</v>
      </c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3"/>
      <c r="V7" s="113"/>
      <c r="W7" s="113"/>
    </row>
    <row r="8" spans="3:23" s="1" customFormat="1" ht="19.5" thickBot="1" x14ac:dyDescent="0.35">
      <c r="C8" s="4">
        <v>5</v>
      </c>
      <c r="D8" s="5" t="s">
        <v>8</v>
      </c>
      <c r="E8" s="41">
        <v>1527</v>
      </c>
      <c r="F8" s="41">
        <v>1527</v>
      </c>
      <c r="G8" s="42">
        <v>1</v>
      </c>
      <c r="H8" s="43">
        <f t="shared" si="1"/>
        <v>2</v>
      </c>
      <c r="I8" s="44">
        <f t="shared" si="0"/>
        <v>3</v>
      </c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3"/>
      <c r="V8" s="113"/>
      <c r="W8" s="113"/>
    </row>
    <row r="9" spans="3:23" s="1" customFormat="1" ht="19.5" thickBot="1" x14ac:dyDescent="0.35">
      <c r="C9" s="4">
        <v>6</v>
      </c>
      <c r="D9" s="5" t="s">
        <v>9</v>
      </c>
      <c r="E9" s="45">
        <v>1325</v>
      </c>
      <c r="F9" s="45">
        <v>1239</v>
      </c>
      <c r="G9" s="42">
        <v>1</v>
      </c>
      <c r="H9" s="43">
        <f t="shared" si="1"/>
        <v>2</v>
      </c>
      <c r="I9" s="44">
        <f t="shared" si="0"/>
        <v>3</v>
      </c>
      <c r="J9" s="26"/>
      <c r="K9" s="26"/>
      <c r="L9" s="26"/>
      <c r="M9" s="26"/>
    </row>
    <row r="10" spans="3:23" s="1" customFormat="1" ht="19.5" thickBot="1" x14ac:dyDescent="0.35">
      <c r="C10" s="4">
        <v>7</v>
      </c>
      <c r="D10" s="5" t="s">
        <v>10</v>
      </c>
      <c r="E10" s="41">
        <v>1554</v>
      </c>
      <c r="F10" s="41">
        <v>1554</v>
      </c>
      <c r="G10" s="42">
        <v>1</v>
      </c>
      <c r="H10" s="43">
        <f t="shared" si="1"/>
        <v>2</v>
      </c>
      <c r="I10" s="44">
        <f t="shared" si="0"/>
        <v>3</v>
      </c>
    </row>
    <row r="11" spans="3:23" s="1" customFormat="1" ht="19.5" thickBot="1" x14ac:dyDescent="0.35">
      <c r="C11" s="4">
        <v>8</v>
      </c>
      <c r="D11" s="5" t="s">
        <v>11</v>
      </c>
      <c r="E11" s="38">
        <v>666</v>
      </c>
      <c r="F11" s="38">
        <v>652</v>
      </c>
      <c r="G11" s="42">
        <v>1</v>
      </c>
      <c r="H11" s="43">
        <f t="shared" si="1"/>
        <v>1</v>
      </c>
      <c r="I11" s="44">
        <f t="shared" si="0"/>
        <v>2</v>
      </c>
    </row>
    <row r="12" spans="3:23" s="1" customFormat="1" ht="19.5" thickBot="1" x14ac:dyDescent="0.35">
      <c r="C12" s="4">
        <v>9</v>
      </c>
      <c r="D12" s="5" t="s">
        <v>12</v>
      </c>
      <c r="E12" s="38">
        <v>399</v>
      </c>
      <c r="F12" s="38">
        <v>357</v>
      </c>
      <c r="G12" s="42">
        <v>1</v>
      </c>
      <c r="H12" s="43">
        <f t="shared" si="1"/>
        <v>0</v>
      </c>
      <c r="I12" s="44">
        <f t="shared" si="0"/>
        <v>1</v>
      </c>
    </row>
    <row r="13" spans="3:23" s="1" customFormat="1" ht="19.5" thickBot="1" x14ac:dyDescent="0.35">
      <c r="C13" s="4">
        <v>10</v>
      </c>
      <c r="D13" s="5" t="s">
        <v>13</v>
      </c>
      <c r="E13" s="38">
        <v>409</v>
      </c>
      <c r="F13" s="38">
        <v>399</v>
      </c>
      <c r="G13" s="42">
        <v>1</v>
      </c>
      <c r="H13" s="43">
        <f t="shared" si="1"/>
        <v>0</v>
      </c>
      <c r="I13" s="44">
        <f t="shared" si="0"/>
        <v>1</v>
      </c>
      <c r="J13" s="1" t="s">
        <v>95</v>
      </c>
    </row>
    <row r="14" spans="3:23" s="1" customFormat="1" ht="19.5" thickBot="1" x14ac:dyDescent="0.35">
      <c r="C14" s="4">
        <v>11</v>
      </c>
      <c r="D14" s="5" t="s">
        <v>14</v>
      </c>
      <c r="E14" s="45">
        <v>2192</v>
      </c>
      <c r="F14" s="45">
        <v>1735</v>
      </c>
      <c r="G14" s="42">
        <v>1</v>
      </c>
      <c r="H14" s="43">
        <f t="shared" si="1"/>
        <v>2</v>
      </c>
      <c r="I14" s="44">
        <f t="shared" si="0"/>
        <v>3</v>
      </c>
      <c r="J14" s="1" t="s">
        <v>96</v>
      </c>
    </row>
    <row r="15" spans="3:23" s="1" customFormat="1" ht="19.5" thickBot="1" x14ac:dyDescent="0.35">
      <c r="C15" s="4">
        <v>12</v>
      </c>
      <c r="D15" s="5" t="s">
        <v>15</v>
      </c>
      <c r="E15" s="41">
        <v>1789</v>
      </c>
      <c r="F15" s="41">
        <v>1551</v>
      </c>
      <c r="G15" s="42">
        <v>1</v>
      </c>
      <c r="H15" s="43">
        <f t="shared" si="1"/>
        <v>2</v>
      </c>
      <c r="I15" s="44">
        <f t="shared" si="0"/>
        <v>3</v>
      </c>
    </row>
    <row r="16" spans="3:23" s="1" customFormat="1" ht="19.5" thickBot="1" x14ac:dyDescent="0.35">
      <c r="C16" s="4">
        <v>13</v>
      </c>
      <c r="D16" s="5" t="s">
        <v>16</v>
      </c>
      <c r="E16" s="38">
        <v>776</v>
      </c>
      <c r="F16" s="39">
        <v>240</v>
      </c>
      <c r="G16" s="42">
        <v>1</v>
      </c>
      <c r="H16" s="43">
        <f t="shared" si="1"/>
        <v>0</v>
      </c>
      <c r="I16" s="44">
        <f t="shared" si="0"/>
        <v>1</v>
      </c>
      <c r="L16" s="1" t="s">
        <v>87</v>
      </c>
      <c r="N16" s="1" t="s">
        <v>88</v>
      </c>
      <c r="O16" s="1" t="s">
        <v>89</v>
      </c>
      <c r="P16" s="1" t="s">
        <v>90</v>
      </c>
    </row>
    <row r="17" spans="3:24" s="1" customFormat="1" ht="19.5" thickBot="1" x14ac:dyDescent="0.35">
      <c r="C17" s="4">
        <v>14</v>
      </c>
      <c r="D17" s="5" t="s">
        <v>17</v>
      </c>
      <c r="E17" s="48">
        <v>630</v>
      </c>
      <c r="F17" s="52"/>
      <c r="G17" s="42">
        <v>1</v>
      </c>
      <c r="H17" s="43">
        <f t="shared" si="1"/>
        <v>0</v>
      </c>
      <c r="I17" s="44">
        <f t="shared" si="0"/>
        <v>1</v>
      </c>
      <c r="K17" s="27" t="s">
        <v>77</v>
      </c>
      <c r="L17" s="28"/>
      <c r="M17" s="28"/>
      <c r="N17" s="20">
        <f>I25</f>
        <v>91</v>
      </c>
      <c r="O17" s="20">
        <f>N17+5</f>
        <v>96</v>
      </c>
      <c r="P17" s="20">
        <f>O17</f>
        <v>96</v>
      </c>
    </row>
    <row r="18" spans="3:24" s="1" customFormat="1" ht="19.5" thickBot="1" x14ac:dyDescent="0.35">
      <c r="C18" s="4">
        <v>15</v>
      </c>
      <c r="D18" s="5" t="s">
        <v>18</v>
      </c>
      <c r="E18" s="38">
        <v>417</v>
      </c>
      <c r="F18" s="53"/>
      <c r="G18" s="42">
        <v>1</v>
      </c>
      <c r="H18" s="43">
        <f t="shared" si="1"/>
        <v>0</v>
      </c>
      <c r="I18" s="44">
        <f t="shared" si="0"/>
        <v>1</v>
      </c>
      <c r="K18" s="22" t="s">
        <v>78</v>
      </c>
      <c r="L18" s="32"/>
      <c r="M18" s="32"/>
      <c r="N18" s="15">
        <f>G64</f>
        <v>22</v>
      </c>
      <c r="O18" s="15">
        <f>N18</f>
        <v>22</v>
      </c>
      <c r="P18" s="20">
        <f>O18-1</f>
        <v>21</v>
      </c>
      <c r="R18" s="37" t="s">
        <v>81</v>
      </c>
      <c r="S18" s="37"/>
      <c r="T18" s="37"/>
      <c r="U18" s="37"/>
      <c r="V18" s="37"/>
      <c r="W18" s="37"/>
    </row>
    <row r="19" spans="3:24" s="1" customFormat="1" ht="19.5" thickBot="1" x14ac:dyDescent="0.35">
      <c r="C19" s="4">
        <v>16</v>
      </c>
      <c r="D19" s="5" t="s">
        <v>19</v>
      </c>
      <c r="E19" s="49">
        <v>659</v>
      </c>
      <c r="F19" s="38">
        <v>637</v>
      </c>
      <c r="G19" s="42">
        <v>1</v>
      </c>
      <c r="H19" s="43">
        <f t="shared" si="1"/>
        <v>1</v>
      </c>
      <c r="I19" s="44">
        <f t="shared" si="0"/>
        <v>2</v>
      </c>
      <c r="K19" s="22" t="s">
        <v>80</v>
      </c>
      <c r="L19" s="32"/>
      <c r="M19" s="32"/>
      <c r="N19" s="15">
        <v>9</v>
      </c>
      <c r="O19" s="15">
        <f>N19</f>
        <v>9</v>
      </c>
      <c r="P19" s="15">
        <f t="shared" ref="P19" si="2">O19</f>
        <v>9</v>
      </c>
      <c r="R19" s="37"/>
      <c r="S19" s="37"/>
      <c r="T19" s="37"/>
      <c r="U19" s="37"/>
      <c r="V19" s="37"/>
      <c r="W19" s="37"/>
    </row>
    <row r="20" spans="3:24" s="1" customFormat="1" ht="21.75" thickBot="1" x14ac:dyDescent="0.4">
      <c r="C20" s="4">
        <v>17</v>
      </c>
      <c r="D20" s="5" t="s">
        <v>20</v>
      </c>
      <c r="E20" s="41">
        <v>1354</v>
      </c>
      <c r="F20" s="54"/>
      <c r="G20" s="42">
        <v>1</v>
      </c>
      <c r="H20" s="43">
        <f t="shared" si="1"/>
        <v>0</v>
      </c>
      <c r="I20" s="44">
        <f t="shared" si="0"/>
        <v>1</v>
      </c>
      <c r="K20" s="29" t="s">
        <v>79</v>
      </c>
      <c r="L20" s="30"/>
      <c r="M20" s="30"/>
      <c r="N20" s="31">
        <f>SUM(N17:N19)</f>
        <v>122</v>
      </c>
      <c r="O20" s="31">
        <f>SUM(O17:O19)</f>
        <v>127</v>
      </c>
      <c r="P20" s="31">
        <f>SUM(P17:P19)</f>
        <v>126</v>
      </c>
      <c r="R20" s="37" t="s">
        <v>82</v>
      </c>
      <c r="S20" s="37" t="s">
        <v>85</v>
      </c>
      <c r="T20" s="37" t="s">
        <v>83</v>
      </c>
      <c r="U20" s="37"/>
      <c r="V20" s="37"/>
      <c r="W20" s="37"/>
      <c r="X20"/>
    </row>
    <row r="21" spans="3:24" s="1" customFormat="1" ht="19.5" thickBot="1" x14ac:dyDescent="0.35">
      <c r="C21" s="4">
        <v>18</v>
      </c>
      <c r="D21" s="5" t="s">
        <v>21</v>
      </c>
      <c r="E21" s="38">
        <v>167</v>
      </c>
      <c r="F21" s="38">
        <v>187</v>
      </c>
      <c r="G21" s="42">
        <v>1</v>
      </c>
      <c r="H21" s="43">
        <f t="shared" si="1"/>
        <v>0</v>
      </c>
      <c r="I21" s="44">
        <f t="shared" si="0"/>
        <v>1</v>
      </c>
      <c r="R21" s="37"/>
      <c r="S21" s="37" t="s">
        <v>86</v>
      </c>
      <c r="T21" s="37" t="s">
        <v>84</v>
      </c>
      <c r="U21" s="37"/>
      <c r="V21" s="37"/>
      <c r="W21" s="37"/>
      <c r="X21"/>
    </row>
    <row r="22" spans="3:24" s="1" customFormat="1" ht="19.5" thickBot="1" x14ac:dyDescent="0.35">
      <c r="C22" s="4">
        <v>19</v>
      </c>
      <c r="D22" s="5" t="s">
        <v>22</v>
      </c>
      <c r="E22" s="38">
        <v>788</v>
      </c>
      <c r="F22" s="38">
        <v>750</v>
      </c>
      <c r="G22" s="42">
        <v>1</v>
      </c>
      <c r="H22" s="43">
        <f t="shared" si="1"/>
        <v>1</v>
      </c>
      <c r="I22" s="44">
        <f t="shared" si="0"/>
        <v>2</v>
      </c>
      <c r="R22" s="37" t="s">
        <v>97</v>
      </c>
      <c r="S22" s="37"/>
      <c r="T22" s="37" t="s">
        <v>98</v>
      </c>
      <c r="U22" s="37"/>
      <c r="V22" s="37"/>
      <c r="W22" s="37"/>
    </row>
    <row r="23" spans="3:24" s="1" customFormat="1" ht="19.5" thickBot="1" x14ac:dyDescent="0.35">
      <c r="C23" s="4">
        <v>20</v>
      </c>
      <c r="D23" s="5" t="s">
        <v>23</v>
      </c>
      <c r="E23" s="38">
        <v>168</v>
      </c>
      <c r="F23" s="40"/>
      <c r="G23" s="42">
        <v>1</v>
      </c>
      <c r="H23" s="43">
        <f t="shared" si="1"/>
        <v>0</v>
      </c>
      <c r="I23" s="44">
        <f t="shared" si="0"/>
        <v>1</v>
      </c>
      <c r="K23" s="1" t="s">
        <v>88</v>
      </c>
      <c r="L23" s="1" t="s">
        <v>109</v>
      </c>
    </row>
    <row r="24" spans="3:24" s="1" customFormat="1" ht="19.5" thickBot="1" x14ac:dyDescent="0.35">
      <c r="C24" s="4">
        <v>21</v>
      </c>
      <c r="D24" s="5" t="s">
        <v>24</v>
      </c>
      <c r="E24" s="38">
        <v>1010</v>
      </c>
      <c r="F24" s="53"/>
      <c r="G24" s="42">
        <v>1</v>
      </c>
      <c r="H24" s="43">
        <f t="shared" si="1"/>
        <v>0</v>
      </c>
      <c r="I24" s="44">
        <f t="shared" si="0"/>
        <v>1</v>
      </c>
      <c r="K24" s="1" t="s">
        <v>89</v>
      </c>
      <c r="L24" s="1" t="s">
        <v>110</v>
      </c>
    </row>
    <row r="25" spans="3:24" s="1" customFormat="1" ht="19.5" thickBot="1" x14ac:dyDescent="0.35">
      <c r="C25" s="4"/>
      <c r="D25" s="5"/>
      <c r="E25" s="50">
        <f>SUM(E4:E24)</f>
        <v>61837</v>
      </c>
      <c r="F25" s="50">
        <f>SUM(F4:F24)</f>
        <v>56456</v>
      </c>
      <c r="G25" s="51">
        <f t="shared" ref="G25:H25" si="3">SUM(G4:G24)</f>
        <v>21</v>
      </c>
      <c r="H25" s="51">
        <f t="shared" si="3"/>
        <v>70</v>
      </c>
      <c r="I25" s="44">
        <f>G25+H25</f>
        <v>91</v>
      </c>
      <c r="K25" s="1" t="s">
        <v>90</v>
      </c>
      <c r="L25" s="1" t="s">
        <v>111</v>
      </c>
    </row>
    <row r="26" spans="3:24" s="1" customFormat="1" ht="19.5" thickBot="1" x14ac:dyDescent="0.35">
      <c r="C26" s="9"/>
      <c r="D26" s="9"/>
      <c r="E26" s="9"/>
      <c r="F26" s="9"/>
      <c r="G26" s="9"/>
    </row>
    <row r="27" spans="3:24" s="1" customFormat="1" ht="17.45" customHeight="1" x14ac:dyDescent="0.3">
      <c r="C27" s="2" t="s">
        <v>0</v>
      </c>
      <c r="D27" s="114" t="s">
        <v>43</v>
      </c>
      <c r="E27" s="114" t="s">
        <v>3</v>
      </c>
      <c r="F27" s="114" t="s">
        <v>3</v>
      </c>
      <c r="G27" s="20"/>
    </row>
    <row r="28" spans="3:24" s="1" customFormat="1" ht="19.5" thickBot="1" x14ac:dyDescent="0.35">
      <c r="C28" s="3" t="s">
        <v>1</v>
      </c>
      <c r="D28" s="115"/>
      <c r="E28" s="115"/>
      <c r="F28" s="115"/>
      <c r="G28" s="21"/>
      <c r="J28"/>
    </row>
    <row r="29" spans="3:24" ht="75.75" thickBot="1" x14ac:dyDescent="0.35">
      <c r="C29" s="4">
        <v>1</v>
      </c>
      <c r="D29" s="7" t="s">
        <v>25</v>
      </c>
      <c r="E29" s="16" t="s">
        <v>57</v>
      </c>
      <c r="F29" s="69">
        <v>107</v>
      </c>
      <c r="G29" s="6">
        <v>1</v>
      </c>
      <c r="H29" s="34"/>
      <c r="I29" s="34"/>
    </row>
    <row r="30" spans="3:24" ht="90.75" thickBot="1" x14ac:dyDescent="0.3">
      <c r="C30" s="4">
        <v>2</v>
      </c>
      <c r="D30" s="84" t="s">
        <v>26</v>
      </c>
      <c r="E30" s="11" t="s">
        <v>51</v>
      </c>
      <c r="F30" s="77" t="s">
        <v>104</v>
      </c>
      <c r="G30" s="18">
        <v>1</v>
      </c>
    </row>
    <row r="31" spans="3:24" ht="135.75" thickBot="1" x14ac:dyDescent="0.3">
      <c r="C31" s="4">
        <v>3</v>
      </c>
      <c r="D31" s="84" t="s">
        <v>27</v>
      </c>
      <c r="E31" s="83" t="s">
        <v>69</v>
      </c>
      <c r="F31" s="75" t="s">
        <v>104</v>
      </c>
      <c r="G31" s="6">
        <v>1</v>
      </c>
    </row>
    <row r="32" spans="3:24" ht="60.75" thickBot="1" x14ac:dyDescent="0.3">
      <c r="C32" s="4">
        <v>4</v>
      </c>
      <c r="D32" s="84" t="s">
        <v>28</v>
      </c>
      <c r="E32" s="12" t="s">
        <v>70</v>
      </c>
      <c r="F32" s="36">
        <v>150</v>
      </c>
      <c r="G32" s="18">
        <v>1</v>
      </c>
    </row>
    <row r="33" spans="3:7" ht="30.75" thickBot="1" x14ac:dyDescent="0.3">
      <c r="C33" s="4">
        <v>5</v>
      </c>
      <c r="D33" s="84" t="s">
        <v>35</v>
      </c>
      <c r="E33" s="82" t="s">
        <v>102</v>
      </c>
      <c r="F33" s="76" t="s">
        <v>104</v>
      </c>
      <c r="G33" s="59">
        <v>1</v>
      </c>
    </row>
    <row r="34" spans="3:7" ht="90.75" thickBot="1" x14ac:dyDescent="0.3">
      <c r="C34" s="4">
        <v>6</v>
      </c>
      <c r="D34" s="8" t="s">
        <v>29</v>
      </c>
      <c r="E34" s="12" t="s">
        <v>67</v>
      </c>
      <c r="F34" s="36">
        <v>55</v>
      </c>
      <c r="G34" s="6">
        <v>1</v>
      </c>
    </row>
    <row r="35" spans="3:7" ht="60.75" thickBot="1" x14ac:dyDescent="0.3">
      <c r="C35" s="4">
        <v>7</v>
      </c>
      <c r="D35" s="8" t="s">
        <v>30</v>
      </c>
      <c r="E35" s="55" t="s">
        <v>106</v>
      </c>
      <c r="F35" s="69">
        <v>156</v>
      </c>
      <c r="G35" s="18">
        <v>1</v>
      </c>
    </row>
    <row r="36" spans="3:7" ht="30.75" thickBot="1" x14ac:dyDescent="0.3">
      <c r="C36" s="91">
        <v>8</v>
      </c>
      <c r="D36" s="98" t="s">
        <v>31</v>
      </c>
      <c r="E36" s="11" t="s">
        <v>64</v>
      </c>
      <c r="F36" s="77" t="s">
        <v>104</v>
      </c>
      <c r="G36" s="88">
        <v>1</v>
      </c>
    </row>
    <row r="37" spans="3:7" ht="45.75" thickBot="1" x14ac:dyDescent="0.3">
      <c r="C37" s="97"/>
      <c r="D37" s="95"/>
      <c r="E37" s="12" t="s">
        <v>65</v>
      </c>
      <c r="F37" s="35">
        <v>66</v>
      </c>
      <c r="G37" s="95"/>
    </row>
    <row r="38" spans="3:7" ht="90.75" thickBot="1" x14ac:dyDescent="0.3">
      <c r="C38" s="4">
        <v>9</v>
      </c>
      <c r="D38" s="8" t="s">
        <v>32</v>
      </c>
      <c r="E38" s="14" t="s">
        <v>54</v>
      </c>
      <c r="F38" s="36">
        <v>119</v>
      </c>
      <c r="G38" s="23">
        <v>1</v>
      </c>
    </row>
    <row r="39" spans="3:7" ht="60.75" thickBot="1" x14ac:dyDescent="0.3">
      <c r="C39" s="4">
        <v>10</v>
      </c>
      <c r="D39" s="8" t="s">
        <v>33</v>
      </c>
      <c r="E39" s="12" t="s">
        <v>55</v>
      </c>
      <c r="F39" s="69">
        <v>65</v>
      </c>
      <c r="G39" s="6">
        <v>1</v>
      </c>
    </row>
    <row r="40" spans="3:7" ht="45.75" thickBot="1" x14ac:dyDescent="0.3">
      <c r="C40" s="91">
        <v>11</v>
      </c>
      <c r="D40" s="93" t="s">
        <v>34</v>
      </c>
      <c r="E40" s="74" t="s">
        <v>73</v>
      </c>
      <c r="F40" s="60">
        <v>46</v>
      </c>
      <c r="G40" s="106">
        <v>1</v>
      </c>
    </row>
    <row r="41" spans="3:7" ht="19.5" thickBot="1" x14ac:dyDescent="0.3">
      <c r="C41" s="97"/>
      <c r="D41" s="94"/>
      <c r="E41" s="25" t="s">
        <v>74</v>
      </c>
      <c r="F41" s="24">
        <v>0</v>
      </c>
      <c r="G41" s="107"/>
    </row>
    <row r="42" spans="3:7" ht="105.75" thickBot="1" x14ac:dyDescent="0.3">
      <c r="C42" s="91">
        <v>12</v>
      </c>
      <c r="D42" s="98" t="s">
        <v>36</v>
      </c>
      <c r="E42" s="17" t="s">
        <v>53</v>
      </c>
      <c r="F42" s="56">
        <v>45</v>
      </c>
      <c r="G42" s="88">
        <v>1</v>
      </c>
    </row>
    <row r="43" spans="3:7" ht="90.75" thickBot="1" x14ac:dyDescent="0.3">
      <c r="C43" s="96"/>
      <c r="D43" s="99"/>
      <c r="E43" s="10" t="s">
        <v>52</v>
      </c>
      <c r="F43" s="56">
        <v>45</v>
      </c>
      <c r="G43" s="101"/>
    </row>
    <row r="44" spans="3:7" ht="24.75" thickBot="1" x14ac:dyDescent="0.3">
      <c r="C44" s="92"/>
      <c r="D44" s="103"/>
      <c r="E44" s="71" t="s">
        <v>99</v>
      </c>
      <c r="F44" s="70" t="s">
        <v>104</v>
      </c>
      <c r="G44" s="90"/>
    </row>
    <row r="45" spans="3:7" ht="63" customHeight="1" thickBot="1" x14ac:dyDescent="0.3">
      <c r="C45" s="4">
        <v>13</v>
      </c>
      <c r="D45" s="8" t="s">
        <v>37</v>
      </c>
      <c r="E45" s="12" t="s">
        <v>63</v>
      </c>
      <c r="F45" s="36">
        <v>101</v>
      </c>
      <c r="G45" s="6">
        <v>1</v>
      </c>
    </row>
    <row r="46" spans="3:7" ht="60.6" customHeight="1" thickBot="1" x14ac:dyDescent="0.3">
      <c r="C46" s="91">
        <v>14</v>
      </c>
      <c r="D46" s="98" t="s">
        <v>38</v>
      </c>
      <c r="E46" s="85" t="s">
        <v>44</v>
      </c>
      <c r="F46" s="71" t="s">
        <v>104</v>
      </c>
      <c r="G46" s="88">
        <v>1</v>
      </c>
    </row>
    <row r="47" spans="3:7" ht="49.15" customHeight="1" thickBot="1" x14ac:dyDescent="0.3">
      <c r="C47" s="89"/>
      <c r="D47" s="104"/>
      <c r="E47" s="12" t="s">
        <v>47</v>
      </c>
      <c r="F47" s="66">
        <v>58</v>
      </c>
      <c r="G47" s="89"/>
    </row>
    <row r="48" spans="3:7" ht="40.15" customHeight="1" thickBot="1" x14ac:dyDescent="0.3">
      <c r="C48" s="89"/>
      <c r="D48" s="104"/>
      <c r="E48" s="10" t="s">
        <v>50</v>
      </c>
      <c r="F48" s="67">
        <v>48</v>
      </c>
      <c r="G48" s="89"/>
    </row>
    <row r="49" spans="3:9" ht="42.6" customHeight="1" thickBot="1" x14ac:dyDescent="0.3">
      <c r="C49" s="89"/>
      <c r="D49" s="104"/>
      <c r="E49" s="12" t="s">
        <v>49</v>
      </c>
      <c r="F49" s="56">
        <v>32</v>
      </c>
      <c r="G49" s="89"/>
    </row>
    <row r="50" spans="3:9" ht="50.45" customHeight="1" thickBot="1" x14ac:dyDescent="0.3">
      <c r="C50" s="90"/>
      <c r="D50" s="105"/>
      <c r="E50" s="12" t="s">
        <v>48</v>
      </c>
      <c r="F50" s="56">
        <v>15</v>
      </c>
      <c r="G50" s="90"/>
    </row>
    <row r="51" spans="3:9" ht="60.75" thickBot="1" x14ac:dyDescent="0.3">
      <c r="C51" s="61">
        <v>15</v>
      </c>
      <c r="D51" s="12" t="s">
        <v>46</v>
      </c>
      <c r="E51" s="55" t="s">
        <v>45</v>
      </c>
      <c r="F51" s="56">
        <v>199</v>
      </c>
      <c r="G51" s="13">
        <v>1</v>
      </c>
    </row>
    <row r="52" spans="3:9" ht="60.75" thickBot="1" x14ac:dyDescent="0.3">
      <c r="C52" s="4">
        <v>16</v>
      </c>
      <c r="D52" s="8" t="s">
        <v>39</v>
      </c>
      <c r="E52" s="55" t="s">
        <v>101</v>
      </c>
      <c r="F52" s="35">
        <v>56</v>
      </c>
      <c r="G52" s="6">
        <v>1</v>
      </c>
    </row>
    <row r="53" spans="3:9" ht="135.75" thickBot="1" x14ac:dyDescent="0.3">
      <c r="C53" s="4">
        <v>17</v>
      </c>
      <c r="D53" s="8" t="s">
        <v>40</v>
      </c>
      <c r="E53" s="55" t="s">
        <v>56</v>
      </c>
      <c r="F53" s="69">
        <v>112</v>
      </c>
      <c r="G53" s="18">
        <v>1</v>
      </c>
    </row>
    <row r="54" spans="3:9" ht="60.75" thickBot="1" x14ac:dyDescent="0.3">
      <c r="C54" s="91">
        <v>18</v>
      </c>
      <c r="D54" s="93" t="s">
        <v>41</v>
      </c>
      <c r="E54" s="68" t="s">
        <v>66</v>
      </c>
      <c r="F54" s="65">
        <v>89</v>
      </c>
      <c r="G54" s="88">
        <v>1</v>
      </c>
    </row>
    <row r="55" spans="3:9" ht="45.75" thickBot="1" x14ac:dyDescent="0.3">
      <c r="C55" s="92"/>
      <c r="D55" s="94"/>
      <c r="E55" s="58" t="s">
        <v>105</v>
      </c>
      <c r="F55" s="73" t="s">
        <v>104</v>
      </c>
      <c r="G55" s="95"/>
    </row>
    <row r="56" spans="3:9" ht="81" customHeight="1" thickBot="1" x14ac:dyDescent="0.3">
      <c r="C56" s="91">
        <v>19</v>
      </c>
      <c r="D56" s="98" t="s">
        <v>58</v>
      </c>
      <c r="E56" s="63" t="s">
        <v>59</v>
      </c>
      <c r="F56" s="62">
        <v>28</v>
      </c>
      <c r="G56" s="88">
        <v>1</v>
      </c>
    </row>
    <row r="57" spans="3:9" ht="78.599999999999994" customHeight="1" thickBot="1" x14ac:dyDescent="0.3">
      <c r="C57" s="96"/>
      <c r="D57" s="99"/>
      <c r="E57" s="73" t="s">
        <v>100</v>
      </c>
      <c r="F57" s="73" t="s">
        <v>104</v>
      </c>
      <c r="G57" s="101"/>
    </row>
    <row r="58" spans="3:9" ht="105.75" thickBot="1" x14ac:dyDescent="0.3">
      <c r="C58" s="96"/>
      <c r="D58" s="99"/>
      <c r="E58" s="11" t="s">
        <v>60</v>
      </c>
      <c r="F58" s="73" t="s">
        <v>104</v>
      </c>
      <c r="G58" s="101"/>
    </row>
    <row r="59" spans="3:9" ht="75.75" thickBot="1" x14ac:dyDescent="0.3">
      <c r="C59" s="96"/>
      <c r="D59" s="99"/>
      <c r="E59" s="12" t="s">
        <v>61</v>
      </c>
      <c r="F59" s="64">
        <v>76</v>
      </c>
      <c r="G59" s="101"/>
    </row>
    <row r="60" spans="3:9" ht="60.75" thickBot="1" x14ac:dyDescent="0.3">
      <c r="C60" s="97"/>
      <c r="D60" s="100"/>
      <c r="E60" s="10" t="s">
        <v>62</v>
      </c>
      <c r="F60" s="65">
        <v>224</v>
      </c>
      <c r="G60" s="102"/>
    </row>
    <row r="61" spans="3:9" ht="58.15" customHeight="1" thickBot="1" x14ac:dyDescent="0.3">
      <c r="C61" s="4">
        <v>20</v>
      </c>
      <c r="D61" s="8" t="s">
        <v>42</v>
      </c>
      <c r="E61" s="85" t="s">
        <v>68</v>
      </c>
      <c r="F61" s="72" t="s">
        <v>104</v>
      </c>
      <c r="G61" s="18">
        <v>1</v>
      </c>
    </row>
    <row r="62" spans="3:9" ht="30.75" thickBot="1" x14ac:dyDescent="0.3">
      <c r="C62" s="4">
        <v>21</v>
      </c>
      <c r="D62" s="8" t="s">
        <v>71</v>
      </c>
      <c r="E62" s="68" t="s">
        <v>72</v>
      </c>
      <c r="F62" s="60">
        <v>15</v>
      </c>
      <c r="G62" s="18">
        <v>1</v>
      </c>
      <c r="H62" s="78"/>
      <c r="I62" s="78"/>
    </row>
    <row r="63" spans="3:9" ht="30.75" thickBot="1" x14ac:dyDescent="0.35">
      <c r="C63" s="4">
        <v>22</v>
      </c>
      <c r="D63" s="79" t="s">
        <v>75</v>
      </c>
      <c r="E63" s="80" t="s">
        <v>76</v>
      </c>
      <c r="F63" s="81">
        <v>5</v>
      </c>
      <c r="G63" s="6">
        <v>1</v>
      </c>
      <c r="H63" s="57" t="s">
        <v>103</v>
      </c>
    </row>
    <row r="64" spans="3:9" ht="19.5" thickBot="1" x14ac:dyDescent="0.35">
      <c r="F64" s="4">
        <f>SUM(F29:F63)</f>
        <v>1912</v>
      </c>
      <c r="G64" s="19">
        <f>SUM(G29:G63)</f>
        <v>22</v>
      </c>
    </row>
  </sheetData>
  <mergeCells count="27">
    <mergeCell ref="H2:H3"/>
    <mergeCell ref="K2:W3"/>
    <mergeCell ref="K5:W8"/>
    <mergeCell ref="D27:D28"/>
    <mergeCell ref="E27:E28"/>
    <mergeCell ref="F27:F28"/>
    <mergeCell ref="D2:D3"/>
    <mergeCell ref="E2:E3"/>
    <mergeCell ref="F2:F3"/>
    <mergeCell ref="C36:C37"/>
    <mergeCell ref="D36:D37"/>
    <mergeCell ref="G36:G37"/>
    <mergeCell ref="C40:C41"/>
    <mergeCell ref="D40:D41"/>
    <mergeCell ref="G40:G41"/>
    <mergeCell ref="C42:C44"/>
    <mergeCell ref="D42:D44"/>
    <mergeCell ref="G42:G44"/>
    <mergeCell ref="D46:D50"/>
    <mergeCell ref="C46:C50"/>
    <mergeCell ref="G46:G50"/>
    <mergeCell ref="C54:C55"/>
    <mergeCell ref="D54:D55"/>
    <mergeCell ref="G54:G55"/>
    <mergeCell ref="C56:C60"/>
    <mergeCell ref="D56:D60"/>
    <mergeCell ref="G56:G6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workbookViewId="0">
      <selection activeCell="I26" sqref="I26"/>
    </sheetView>
  </sheetViews>
  <sheetFormatPr defaultRowHeight="18.75" x14ac:dyDescent="0.3"/>
  <cols>
    <col min="1" max="1" width="8.85546875" style="1"/>
    <col min="2" max="2" width="20.42578125" style="1" customWidth="1"/>
    <col min="3" max="3" width="35.42578125" customWidth="1"/>
    <col min="5" max="5" width="11.140625" customWidth="1"/>
    <col min="6" max="6" width="13.28515625" customWidth="1"/>
  </cols>
  <sheetData>
    <row r="1" spans="1:6" ht="19.5" thickBot="1" x14ac:dyDescent="0.35"/>
    <row r="2" spans="1:6" ht="18" customHeight="1" x14ac:dyDescent="0.3">
      <c r="A2" s="2" t="s">
        <v>0</v>
      </c>
      <c r="B2" s="114" t="s">
        <v>2</v>
      </c>
      <c r="C2" s="114" t="s">
        <v>107</v>
      </c>
      <c r="D2" s="20"/>
      <c r="E2" s="120" t="s">
        <v>94</v>
      </c>
      <c r="F2" s="118" t="s">
        <v>77</v>
      </c>
    </row>
    <row r="3" spans="1:6" ht="19.5" thickBot="1" x14ac:dyDescent="0.35">
      <c r="A3" s="3" t="s">
        <v>1</v>
      </c>
      <c r="B3" s="115"/>
      <c r="C3" s="115"/>
      <c r="D3" s="21"/>
      <c r="E3" s="121"/>
      <c r="F3" s="119"/>
    </row>
    <row r="4" spans="1:6" ht="19.5" thickBot="1" x14ac:dyDescent="0.3">
      <c r="A4" s="4">
        <v>1</v>
      </c>
      <c r="B4" s="5" t="s">
        <v>4</v>
      </c>
      <c r="C4" s="41">
        <v>30012</v>
      </c>
      <c r="D4" s="42">
        <v>1</v>
      </c>
      <c r="E4" s="43">
        <f>ROUND(C4/800,0)</f>
        <v>38</v>
      </c>
      <c r="F4" s="87">
        <f t="shared" ref="F4:F19" si="0">D4+E4</f>
        <v>39</v>
      </c>
    </row>
    <row r="5" spans="1:6" ht="38.25" thickBot="1" x14ac:dyDescent="0.3">
      <c r="A5" s="4">
        <v>2</v>
      </c>
      <c r="B5" s="5" t="s">
        <v>5</v>
      </c>
      <c r="C5" s="41">
        <v>2635</v>
      </c>
      <c r="D5" s="42">
        <v>1</v>
      </c>
      <c r="E5" s="43">
        <f t="shared" ref="E5:E19" si="1">ROUND(C5/800,0)</f>
        <v>3</v>
      </c>
      <c r="F5" s="87">
        <f t="shared" si="0"/>
        <v>4</v>
      </c>
    </row>
    <row r="6" spans="1:6" ht="19.5" thickBot="1" x14ac:dyDescent="0.3">
      <c r="A6" s="4">
        <v>3</v>
      </c>
      <c r="B6" s="5" t="s">
        <v>6</v>
      </c>
      <c r="C6" s="45">
        <v>10784</v>
      </c>
      <c r="D6" s="42">
        <v>1</v>
      </c>
      <c r="E6" s="43">
        <f t="shared" si="1"/>
        <v>13</v>
      </c>
      <c r="F6" s="87">
        <f t="shared" si="0"/>
        <v>14</v>
      </c>
    </row>
    <row r="7" spans="1:6" ht="19.5" thickBot="1" x14ac:dyDescent="0.3">
      <c r="A7" s="4">
        <v>4</v>
      </c>
      <c r="B7" s="5" t="s">
        <v>7</v>
      </c>
      <c r="C7" s="47">
        <v>2197</v>
      </c>
      <c r="D7" s="42">
        <v>1</v>
      </c>
      <c r="E7" s="43">
        <f t="shared" si="1"/>
        <v>3</v>
      </c>
      <c r="F7" s="87">
        <f t="shared" si="0"/>
        <v>4</v>
      </c>
    </row>
    <row r="8" spans="1:6" ht="19.5" thickBot="1" x14ac:dyDescent="0.3">
      <c r="A8" s="4">
        <v>5</v>
      </c>
      <c r="B8" s="5" t="s">
        <v>8</v>
      </c>
      <c r="C8" s="41">
        <v>1527</v>
      </c>
      <c r="D8" s="42">
        <v>1</v>
      </c>
      <c r="E8" s="43">
        <f t="shared" si="1"/>
        <v>2</v>
      </c>
      <c r="F8" s="87">
        <f t="shared" si="0"/>
        <v>3</v>
      </c>
    </row>
    <row r="9" spans="1:6" ht="19.5" thickBot="1" x14ac:dyDescent="0.3">
      <c r="A9" s="4">
        <v>6</v>
      </c>
      <c r="B9" s="5" t="s">
        <v>9</v>
      </c>
      <c r="C9" s="45">
        <v>1239</v>
      </c>
      <c r="D9" s="42">
        <v>1</v>
      </c>
      <c r="E9" s="43">
        <f t="shared" si="1"/>
        <v>2</v>
      </c>
      <c r="F9" s="87">
        <f t="shared" si="0"/>
        <v>3</v>
      </c>
    </row>
    <row r="10" spans="1:6" ht="19.5" thickBot="1" x14ac:dyDescent="0.3">
      <c r="A10" s="4">
        <v>7</v>
      </c>
      <c r="B10" s="5" t="s">
        <v>10</v>
      </c>
      <c r="C10" s="41">
        <v>1554</v>
      </c>
      <c r="D10" s="42">
        <v>1</v>
      </c>
      <c r="E10" s="43">
        <f t="shared" si="1"/>
        <v>2</v>
      </c>
      <c r="F10" s="87">
        <f t="shared" si="0"/>
        <v>3</v>
      </c>
    </row>
    <row r="11" spans="1:6" ht="19.5" thickBot="1" x14ac:dyDescent="0.3">
      <c r="A11" s="4">
        <v>8</v>
      </c>
      <c r="B11" s="5" t="s">
        <v>11</v>
      </c>
      <c r="C11" s="38">
        <v>652</v>
      </c>
      <c r="D11" s="42">
        <v>1</v>
      </c>
      <c r="E11" s="43">
        <f t="shared" si="1"/>
        <v>1</v>
      </c>
      <c r="F11" s="87">
        <f t="shared" si="0"/>
        <v>2</v>
      </c>
    </row>
    <row r="12" spans="1:6" ht="19.5" thickBot="1" x14ac:dyDescent="0.3">
      <c r="A12" s="4">
        <v>9</v>
      </c>
      <c r="B12" s="5" t="s">
        <v>12</v>
      </c>
      <c r="C12" s="38">
        <v>357</v>
      </c>
      <c r="D12" s="42">
        <v>1</v>
      </c>
      <c r="E12" s="43">
        <f t="shared" si="1"/>
        <v>0</v>
      </c>
      <c r="F12" s="87">
        <f t="shared" si="0"/>
        <v>1</v>
      </c>
    </row>
    <row r="13" spans="1:6" ht="19.5" thickBot="1" x14ac:dyDescent="0.3">
      <c r="A13" s="4">
        <v>10</v>
      </c>
      <c r="B13" s="5" t="s">
        <v>13</v>
      </c>
      <c r="C13" s="38">
        <v>399</v>
      </c>
      <c r="D13" s="42">
        <v>1</v>
      </c>
      <c r="E13" s="43">
        <f t="shared" si="1"/>
        <v>0</v>
      </c>
      <c r="F13" s="87">
        <f t="shared" si="0"/>
        <v>1</v>
      </c>
    </row>
    <row r="14" spans="1:6" ht="19.5" thickBot="1" x14ac:dyDescent="0.3">
      <c r="A14" s="4">
        <v>11</v>
      </c>
      <c r="B14" s="5" t="s">
        <v>14</v>
      </c>
      <c r="C14" s="45">
        <v>1735</v>
      </c>
      <c r="D14" s="42">
        <v>1</v>
      </c>
      <c r="E14" s="43">
        <f t="shared" si="1"/>
        <v>2</v>
      </c>
      <c r="F14" s="87">
        <f t="shared" si="0"/>
        <v>3</v>
      </c>
    </row>
    <row r="15" spans="1:6" ht="19.5" thickBot="1" x14ac:dyDescent="0.3">
      <c r="A15" s="4">
        <v>12</v>
      </c>
      <c r="B15" s="5" t="s">
        <v>15</v>
      </c>
      <c r="C15" s="41">
        <v>1551</v>
      </c>
      <c r="D15" s="42">
        <v>1</v>
      </c>
      <c r="E15" s="43">
        <f t="shared" si="1"/>
        <v>2</v>
      </c>
      <c r="F15" s="87">
        <f t="shared" si="0"/>
        <v>3</v>
      </c>
    </row>
    <row r="16" spans="1:6" ht="19.5" thickBot="1" x14ac:dyDescent="0.3">
      <c r="A16" s="4">
        <v>13</v>
      </c>
      <c r="B16" s="5" t="s">
        <v>16</v>
      </c>
      <c r="C16" s="39">
        <v>240</v>
      </c>
      <c r="D16" s="42">
        <v>1</v>
      </c>
      <c r="E16" s="43">
        <f t="shared" si="1"/>
        <v>0</v>
      </c>
      <c r="F16" s="87">
        <f t="shared" si="0"/>
        <v>1</v>
      </c>
    </row>
    <row r="17" spans="1:6" ht="19.5" thickBot="1" x14ac:dyDescent="0.3">
      <c r="A17" s="4">
        <v>14</v>
      </c>
      <c r="B17" s="5" t="s">
        <v>19</v>
      </c>
      <c r="C17" s="38">
        <v>637</v>
      </c>
      <c r="D17" s="42">
        <v>1</v>
      </c>
      <c r="E17" s="43">
        <f t="shared" si="1"/>
        <v>1</v>
      </c>
      <c r="F17" s="87">
        <f t="shared" si="0"/>
        <v>2</v>
      </c>
    </row>
    <row r="18" spans="1:6" ht="19.5" thickBot="1" x14ac:dyDescent="0.3">
      <c r="A18" s="4">
        <v>15</v>
      </c>
      <c r="B18" s="5" t="s">
        <v>21</v>
      </c>
      <c r="C18" s="38">
        <v>187</v>
      </c>
      <c r="D18" s="42">
        <v>1</v>
      </c>
      <c r="E18" s="43">
        <f t="shared" si="1"/>
        <v>0</v>
      </c>
      <c r="F18" s="87">
        <f t="shared" si="0"/>
        <v>1</v>
      </c>
    </row>
    <row r="19" spans="1:6" ht="19.5" thickBot="1" x14ac:dyDescent="0.3">
      <c r="A19" s="4">
        <v>16</v>
      </c>
      <c r="B19" s="5" t="s">
        <v>22</v>
      </c>
      <c r="C19" s="38">
        <v>750</v>
      </c>
      <c r="D19" s="42">
        <v>1</v>
      </c>
      <c r="E19" s="43">
        <f t="shared" si="1"/>
        <v>1</v>
      </c>
      <c r="F19" s="87">
        <f t="shared" si="0"/>
        <v>2</v>
      </c>
    </row>
    <row r="20" spans="1:6" ht="19.5" thickBot="1" x14ac:dyDescent="0.3">
      <c r="A20" s="4"/>
      <c r="B20" s="5" t="s">
        <v>91</v>
      </c>
      <c r="C20" s="50">
        <f>SUM(C4:C19)</f>
        <v>56456</v>
      </c>
      <c r="D20" s="51">
        <f>SUM(D4:D19)</f>
        <v>16</v>
      </c>
      <c r="E20" s="86">
        <f>SUM(E4:E19)</f>
        <v>70</v>
      </c>
      <c r="F20" s="51">
        <f>D20+E20</f>
        <v>86</v>
      </c>
    </row>
  </sheetData>
  <mergeCells count="4">
    <mergeCell ref="F2:F3"/>
    <mergeCell ref="B2:B3"/>
    <mergeCell ref="C2:C3"/>
    <mergeCell ref="E2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Приложение 1</vt:lpstr>
      <vt:lpstr>Лист2!сффи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Nozzle</dc:creator>
  <cp:lastModifiedBy>User</cp:lastModifiedBy>
  <dcterms:created xsi:type="dcterms:W3CDTF">2023-03-26T07:24:34Z</dcterms:created>
  <dcterms:modified xsi:type="dcterms:W3CDTF">2023-06-27T10:01:34Z</dcterms:modified>
</cp:coreProperties>
</file>